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1.2014" sheetId="1" r:id="rId1"/>
    <sheet name="6.2013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<sst xmlns="http://schemas.openxmlformats.org/spreadsheetml/2006/main" count="52" uniqueCount="27">
  <si>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ימי אחזקה</t>
  </si>
  <si>
    <t>כמות</t>
  </si>
  <si>
    <t>יח'</t>
  </si>
  <si>
    <t xml:space="preserve">מחיר  </t>
  </si>
  <si>
    <t>סה"כ ₪</t>
  </si>
  <si>
    <t>הכנסות</t>
  </si>
  <si>
    <t xml:space="preserve">תוספת יומית (נטו נטו) </t>
  </si>
  <si>
    <t>ק"ג</t>
  </si>
  <si>
    <t xml:space="preserve">סה"כ ק"ג ברוטו </t>
  </si>
  <si>
    <t>סה"כ ק"ג נטו</t>
  </si>
  <si>
    <t>סה"כ הכנסות</t>
  </si>
  <si>
    <t>הוצאות</t>
  </si>
  <si>
    <t>מזון</t>
  </si>
  <si>
    <t>ק"ג ח"י</t>
  </si>
  <si>
    <t>חומרים ושרותים</t>
  </si>
  <si>
    <t>ריבית שנתית להון חוזר</t>
  </si>
  <si>
    <t>כלליות</t>
  </si>
  <si>
    <t>ימי עבודה</t>
  </si>
  <si>
    <t>י"ע</t>
  </si>
  <si>
    <t>סה"כ הוצאות</t>
  </si>
  <si>
    <t>תרומה להפחתות ורווח</t>
  </si>
  <si>
    <t>פחת</t>
  </si>
  <si>
    <t>ולד (כולל תוספת מחיר)</t>
  </si>
  <si>
    <t>מודל לחישוב רווחיות גידול 1 עגל ש/ל</t>
  </si>
  <si>
    <t>מודל לחישוב רווחיות פיטום 1 עגל ש/ל</t>
  </si>
  <si>
    <t xml:space="preserve">תוספת יומית </t>
  </si>
  <si>
    <t>ולד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</si>
</sst>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_ &quot;¤&quot;\ * #,##0.00_ ;_ &quot;¤&quot;\ * \-#,##0.00_ ;_ &quot;¤&quot;\ * &quot;-&quot;??_ ;_ @_ "/>
    <numFmt numFmtId="167" formatCode="&quot;₪&quot;\ #,##0.00"/>
    <numFmt numFmtId="168" formatCode="0.0%"/>
    <numFmt numFmtId="169" formatCode="&quot;₪&quot;\ #,##0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3" fillId="0" borderId="10" xfId="33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7" fontId="3" fillId="0" borderId="10" xfId="35" applyNumberFormat="1" applyFont="1" applyFill="1" applyBorder="1" applyAlignment="1">
      <alignment/>
    </xf>
    <xf numFmtId="164" fontId="3" fillId="0" borderId="11" xfId="33" applyNumberFormat="1" applyFont="1" applyFill="1" applyBorder="1" applyAlignment="1">
      <alignment/>
    </xf>
    <xf numFmtId="164" fontId="3" fillId="0" borderId="12" xfId="33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3" fontId="3" fillId="0" borderId="10" xfId="33" applyFont="1" applyFill="1" applyBorder="1" applyAlignment="1">
      <alignment/>
    </xf>
    <xf numFmtId="168" fontId="3" fillId="0" borderId="10" xfId="37" applyNumberFormat="1" applyFont="1" applyFill="1" applyBorder="1" applyAlignment="1">
      <alignment/>
    </xf>
    <xf numFmtId="169" fontId="3" fillId="0" borderId="10" xfId="35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8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64" fontId="3" fillId="2" borderId="10" xfId="33" applyNumberFormat="1" applyFont="1" applyFill="1" applyBorder="1" applyAlignment="1">
      <alignment/>
    </xf>
    <xf numFmtId="164" fontId="3" fillId="2" borderId="13" xfId="33" applyNumberFormat="1" applyFont="1" applyFill="1" applyBorder="1" applyAlignment="1">
      <alignment/>
    </xf>
    <xf numFmtId="164" fontId="3" fillId="2" borderId="14" xfId="33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rightToLeft="1" tabSelected="1"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18.28125" style="0" customWidth="1"/>
  </cols>
  <sheetData>
    <row r="1" spans="1:5" ht="15">
      <c r="A1" s="21" t="s">
        <v>24</v>
      </c>
      <c r="B1" s="2"/>
      <c r="C1" s="2"/>
      <c r="D1" s="2"/>
      <c r="E1" s="15">
        <v>41662</v>
      </c>
    </row>
    <row r="2" spans="1:5" ht="14.25">
      <c r="A2" s="3" t="s">
        <v>0</v>
      </c>
      <c r="B2" s="4">
        <v>365</v>
      </c>
      <c r="C2" s="2"/>
      <c r="D2" s="2"/>
      <c r="E2" s="2"/>
    </row>
    <row r="3" spans="1:5" ht="14.25">
      <c r="A3" s="1"/>
      <c r="B3" s="16" t="s">
        <v>1</v>
      </c>
      <c r="C3" s="16" t="s">
        <v>2</v>
      </c>
      <c r="D3" s="16" t="s">
        <v>3</v>
      </c>
      <c r="E3" s="16" t="s">
        <v>4</v>
      </c>
    </row>
    <row r="4" spans="1:5" ht="14.25">
      <c r="A4" s="5" t="s">
        <v>5</v>
      </c>
      <c r="B4" s="3"/>
      <c r="C4" s="3"/>
      <c r="D4" s="3"/>
      <c r="E4" s="6"/>
    </row>
    <row r="5" spans="1:5" ht="14.25">
      <c r="A5" s="3" t="s">
        <v>25</v>
      </c>
      <c r="B5" s="7">
        <v>1.15</v>
      </c>
      <c r="C5" s="3" t="s">
        <v>7</v>
      </c>
      <c r="D5" s="3"/>
      <c r="E5" s="6"/>
    </row>
    <row r="6" spans="1:5" ht="14.25">
      <c r="A6" s="3" t="s">
        <v>8</v>
      </c>
      <c r="B6" s="6">
        <f>B2*B5+40</f>
        <v>459.74999999999994</v>
      </c>
      <c r="C6" s="3" t="s">
        <v>7</v>
      </c>
      <c r="D6" s="3"/>
      <c r="E6" s="6"/>
    </row>
    <row r="7" spans="1:5" ht="15" thickBot="1">
      <c r="A7" s="3" t="s">
        <v>9</v>
      </c>
      <c r="B7" s="6">
        <f>B6*0.95</f>
        <v>436.76249999999993</v>
      </c>
      <c r="C7" s="3" t="s">
        <v>7</v>
      </c>
      <c r="D7" s="8">
        <v>12.5</v>
      </c>
      <c r="E7" s="9">
        <f>D7*B7</f>
        <v>5459.531249999999</v>
      </c>
    </row>
    <row r="8" spans="1:5" ht="15" thickTop="1">
      <c r="A8" s="17" t="s">
        <v>10</v>
      </c>
      <c r="B8" s="17"/>
      <c r="C8" s="17"/>
      <c r="D8" s="17"/>
      <c r="E8" s="18">
        <f>SUM(E7)</f>
        <v>5459.531249999999</v>
      </c>
    </row>
    <row r="9" spans="1:5" ht="14.25">
      <c r="A9" s="5" t="s">
        <v>11</v>
      </c>
      <c r="B9" s="3"/>
      <c r="C9" s="3"/>
      <c r="D9" s="3"/>
      <c r="E9" s="10"/>
    </row>
    <row r="10" spans="1:5" ht="14.25">
      <c r="A10" s="3" t="s">
        <v>26</v>
      </c>
      <c r="B10" s="3"/>
      <c r="C10" s="3"/>
      <c r="D10" s="3"/>
      <c r="E10" s="6">
        <f>750</f>
        <v>750</v>
      </c>
    </row>
    <row r="11" spans="1:5" ht="14.25">
      <c r="A11" s="3" t="s">
        <v>12</v>
      </c>
      <c r="B11" s="11">
        <v>6.3</v>
      </c>
      <c r="C11" s="3" t="s">
        <v>13</v>
      </c>
      <c r="D11" s="8">
        <v>1.35</v>
      </c>
      <c r="E11" s="6">
        <f>B11*D11*B2</f>
        <v>3104.3250000000003</v>
      </c>
    </row>
    <row r="12" spans="1:5" ht="14.25">
      <c r="A12" s="3" t="s">
        <v>14</v>
      </c>
      <c r="B12" s="3"/>
      <c r="C12" s="3"/>
      <c r="D12" s="12"/>
      <c r="E12" s="6">
        <v>300</v>
      </c>
    </row>
    <row r="13" spans="1:5" ht="14.25">
      <c r="A13" s="3" t="s">
        <v>21</v>
      </c>
      <c r="B13" s="13">
        <v>0.05</v>
      </c>
      <c r="C13" s="3"/>
      <c r="D13" s="12"/>
      <c r="E13" s="6">
        <f>(E10+(E11+E12)/2)*B13</f>
        <v>122.60812500000003</v>
      </c>
    </row>
    <row r="14" spans="1:5" ht="14.25">
      <c r="A14" s="3" t="s">
        <v>15</v>
      </c>
      <c r="B14" s="13">
        <v>0.04</v>
      </c>
      <c r="C14" s="3"/>
      <c r="D14" s="12"/>
      <c r="E14" s="6">
        <f>(E10+(E11+E12)/2)*((1+B14)^(1/365)-1)*B2</f>
        <v>96.18072942761866</v>
      </c>
    </row>
    <row r="15" spans="1:5" ht="14.25">
      <c r="A15" s="3" t="s">
        <v>16</v>
      </c>
      <c r="B15" s="13"/>
      <c r="C15" s="3"/>
      <c r="D15" s="12"/>
      <c r="E15" s="6">
        <v>100</v>
      </c>
    </row>
    <row r="16" spans="1:5" ht="15" thickBot="1">
      <c r="A16" s="3" t="s">
        <v>17</v>
      </c>
      <c r="B16" s="3">
        <v>0.75</v>
      </c>
      <c r="C16" s="3" t="s">
        <v>18</v>
      </c>
      <c r="D16" s="14">
        <v>470</v>
      </c>
      <c r="E16" s="9">
        <f>D16*B16</f>
        <v>352.5</v>
      </c>
    </row>
    <row r="17" spans="1:5" ht="15.75" thickBot="1" thickTop="1">
      <c r="A17" s="17" t="s">
        <v>19</v>
      </c>
      <c r="B17" s="17"/>
      <c r="C17" s="17"/>
      <c r="D17" s="17"/>
      <c r="E17" s="19">
        <f>SUM(E10:E16)</f>
        <v>4825.613854427619</v>
      </c>
    </row>
    <row r="18" spans="1:5" ht="15" thickTop="1">
      <c r="A18" s="17" t="s">
        <v>20</v>
      </c>
      <c r="B18" s="17"/>
      <c r="C18" s="17"/>
      <c r="D18" s="17"/>
      <c r="E18" s="20">
        <f>E8-E17</f>
        <v>633.91739557238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rightToLeft="1" zoomScale="130" zoomScaleNormal="130" zoomScalePageLayoutView="0" workbookViewId="0" topLeftCell="A1">
      <selection activeCell="A20" sqref="A20"/>
    </sheetView>
  </sheetViews>
  <sheetFormatPr defaultColWidth="9.140625" defaultRowHeight="15"/>
  <cols>
    <col min="1" max="1" width="26.28125" style="0" bestFit="1" customWidth="1"/>
    <col min="2" max="3" width="5.421875" style="0" bestFit="1" customWidth="1"/>
    <col min="4" max="4" width="6.421875" style="0" bestFit="1" customWidth="1"/>
    <col min="5" max="5" width="8.8515625" style="0" bestFit="1" customWidth="1"/>
  </cols>
  <sheetData>
    <row r="1" spans="1:5" ht="15">
      <c r="A1" s="21" t="s">
        <v>23</v>
      </c>
      <c r="B1" s="2"/>
      <c r="C1" s="2"/>
      <c r="D1" s="2"/>
      <c r="E1" s="15">
        <v>41426</v>
      </c>
    </row>
    <row r="2" spans="1:5" ht="14.25">
      <c r="A2" s="3" t="s">
        <v>0</v>
      </c>
      <c r="B2" s="4">
        <v>365</v>
      </c>
      <c r="C2" s="2"/>
      <c r="D2" s="2"/>
      <c r="E2" s="2"/>
    </row>
    <row r="3" spans="1:5" ht="14.25">
      <c r="A3" s="1"/>
      <c r="B3" s="16" t="s">
        <v>1</v>
      </c>
      <c r="C3" s="16" t="s">
        <v>2</v>
      </c>
      <c r="D3" s="16" t="s">
        <v>3</v>
      </c>
      <c r="E3" s="16" t="s">
        <v>4</v>
      </c>
    </row>
    <row r="4" spans="1:5" ht="14.25">
      <c r="A4" s="5" t="s">
        <v>5</v>
      </c>
      <c r="B4" s="3"/>
      <c r="C4" s="3"/>
      <c r="D4" s="3"/>
      <c r="E4" s="6"/>
    </row>
    <row r="5" spans="1:5" ht="14.25">
      <c r="A5" s="3" t="s">
        <v>6</v>
      </c>
      <c r="B5" s="7">
        <v>1.1</v>
      </c>
      <c r="C5" s="3" t="s">
        <v>7</v>
      </c>
      <c r="D5" s="3"/>
      <c r="E5" s="6"/>
    </row>
    <row r="6" spans="1:5" ht="14.25">
      <c r="A6" s="3" t="s">
        <v>8</v>
      </c>
      <c r="B6" s="6">
        <f>(B5*B2+40)/0.95</f>
        <v>464.73684210526324</v>
      </c>
      <c r="C6" s="3" t="s">
        <v>7</v>
      </c>
      <c r="D6" s="3"/>
      <c r="E6" s="6"/>
    </row>
    <row r="7" spans="1:5" ht="15" thickBot="1">
      <c r="A7" s="3" t="s">
        <v>9</v>
      </c>
      <c r="B7" s="6">
        <f>B6*0.95</f>
        <v>441.50000000000006</v>
      </c>
      <c r="C7" s="3" t="s">
        <v>7</v>
      </c>
      <c r="D7" s="8">
        <v>14.5</v>
      </c>
      <c r="E7" s="9">
        <f>D7*B7</f>
        <v>6401.750000000001</v>
      </c>
    </row>
    <row r="8" spans="1:5" ht="15" thickTop="1">
      <c r="A8" s="17" t="s">
        <v>10</v>
      </c>
      <c r="B8" s="17"/>
      <c r="C8" s="17"/>
      <c r="D8" s="17"/>
      <c r="E8" s="18">
        <f>SUM(E7)</f>
        <v>6401.750000000001</v>
      </c>
    </row>
    <row r="9" spans="1:5" ht="14.25">
      <c r="A9" s="5" t="s">
        <v>11</v>
      </c>
      <c r="B9" s="3"/>
      <c r="C9" s="3"/>
      <c r="D9" s="3"/>
      <c r="E9" s="10"/>
    </row>
    <row r="10" spans="1:5" ht="14.25">
      <c r="A10" s="3" t="s">
        <v>22</v>
      </c>
      <c r="B10" s="3"/>
      <c r="C10" s="3"/>
      <c r="D10" s="3"/>
      <c r="E10" s="6">
        <f>900+200</f>
        <v>1100</v>
      </c>
    </row>
    <row r="11" spans="1:5" ht="14.25">
      <c r="A11" s="3" t="s">
        <v>12</v>
      </c>
      <c r="B11" s="11">
        <v>6.3</v>
      </c>
      <c r="C11" s="3" t="s">
        <v>13</v>
      </c>
      <c r="D11" s="8">
        <v>1.6</v>
      </c>
      <c r="E11" s="6">
        <f>B11*D11*B2</f>
        <v>3679.2</v>
      </c>
    </row>
    <row r="12" spans="1:5" ht="14.25">
      <c r="A12" s="3" t="s">
        <v>14</v>
      </c>
      <c r="B12" s="3"/>
      <c r="C12" s="3"/>
      <c r="D12" s="12"/>
      <c r="E12" s="6">
        <v>250</v>
      </c>
    </row>
    <row r="13" spans="1:5" ht="14.25">
      <c r="A13" s="3" t="s">
        <v>21</v>
      </c>
      <c r="B13" s="13">
        <v>0.1</v>
      </c>
      <c r="C13" s="3"/>
      <c r="D13" s="12"/>
      <c r="E13" s="6">
        <f>E10*B13</f>
        <v>110</v>
      </c>
    </row>
    <row r="14" spans="1:5" ht="14.25">
      <c r="A14" s="3" t="s">
        <v>15</v>
      </c>
      <c r="B14" s="13">
        <v>0.07</v>
      </c>
      <c r="C14" s="3"/>
      <c r="D14" s="12"/>
      <c r="E14" s="6">
        <f>((E11+E12+E13)/2+E10)*((1+B14)^(1/365)-1)*B2</f>
        <v>211.08748341271692</v>
      </c>
    </row>
    <row r="15" spans="1:5" ht="14.25">
      <c r="A15" s="3" t="s">
        <v>16</v>
      </c>
      <c r="B15" s="13"/>
      <c r="C15" s="3"/>
      <c r="D15" s="12"/>
      <c r="E15" s="6">
        <v>150</v>
      </c>
    </row>
    <row r="16" spans="1:5" ht="15" thickBot="1">
      <c r="A16" s="3" t="s">
        <v>17</v>
      </c>
      <c r="B16" s="3">
        <v>0.75</v>
      </c>
      <c r="C16" s="3" t="s">
        <v>18</v>
      </c>
      <c r="D16" s="14">
        <v>470</v>
      </c>
      <c r="E16" s="9">
        <f>D16*B16</f>
        <v>352.5</v>
      </c>
    </row>
    <row r="17" spans="1:5" ht="15.75" thickBot="1" thickTop="1">
      <c r="A17" s="17" t="s">
        <v>19</v>
      </c>
      <c r="B17" s="17"/>
      <c r="C17" s="17"/>
      <c r="D17" s="17"/>
      <c r="E17" s="19">
        <f>SUM(E10:E16)</f>
        <v>5852.787483412717</v>
      </c>
    </row>
    <row r="18" spans="1:5" ht="15" thickTop="1">
      <c r="A18" s="17" t="s">
        <v>20</v>
      </c>
      <c r="B18" s="17"/>
      <c r="C18" s="17"/>
      <c r="D18" s="17"/>
      <c r="E18" s="20">
        <f>E8-E17</f>
        <v>548.962516587284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בני בקר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begon</dc:creator>
  <cp:keywords/>
  <dc:description/>
  <cp:lastModifiedBy>begon</cp:lastModifiedBy>
  <dcterms:created xsi:type="dcterms:W3CDTF">2013-02-19T12:22:54Z</dcterms:created>
  <dcterms:modified xsi:type="dcterms:W3CDTF">2014-01-23T10:15:40Z</dcterms:modified>
  <cp:category/>
  <cp:version/>
  <cp:contentType/>
  <cp:contentStatus/>
</cp:coreProperties>
</file>